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Gemeenschappen/"/>
    </mc:Choice>
  </mc:AlternateContent>
  <xr:revisionPtr revIDLastSave="0" documentId="8_{76E81735-030A-4EE8-BD8D-D68D09A2010B}" xr6:coauthVersionLast="47" xr6:coauthVersionMax="47" xr10:uidLastSave="{00000000-0000-0000-0000-000000000000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E19" i="1"/>
  <c r="B13" i="1"/>
  <c r="B5" i="1"/>
  <c r="B6" i="1"/>
  <c r="F14" i="2"/>
  <c r="E14" i="2"/>
  <c r="E6" i="2"/>
  <c r="E5" i="2"/>
  <c r="H127" i="1"/>
  <c r="H112" i="1"/>
  <c r="I55" i="1"/>
  <c r="I32" i="1"/>
  <c r="I39" i="1"/>
  <c r="I46" i="1"/>
  <c r="I121" i="1"/>
  <c r="I137" i="1"/>
  <c r="I130" i="1"/>
  <c r="J24" i="1" l="1"/>
  <c r="G137" i="1"/>
  <c r="H119" i="1"/>
  <c r="H137" i="1"/>
  <c r="H135" i="1"/>
  <c r="H121" i="1"/>
  <c r="H82" i="1"/>
  <c r="F13" i="2"/>
  <c r="C12" i="2"/>
  <c r="B137" i="1" s="1"/>
  <c r="C13" i="2"/>
  <c r="I94" i="1"/>
  <c r="C80" i="1"/>
  <c r="C79" i="1"/>
  <c r="C73" i="1"/>
  <c r="C72" i="1"/>
  <c r="C65" i="1"/>
  <c r="C64" i="1"/>
  <c r="C98" i="1"/>
  <c r="C96" i="1"/>
  <c r="C94" i="1"/>
  <c r="H114" i="1"/>
  <c r="H106" i="1"/>
  <c r="H84" i="1"/>
  <c r="H55" i="1"/>
  <c r="H80" i="1"/>
  <c r="H79" i="1"/>
  <c r="H77" i="1"/>
  <c r="H73" i="1"/>
  <c r="H72" i="1"/>
  <c r="H70" i="1"/>
  <c r="H65" i="1"/>
  <c r="H64" i="1"/>
  <c r="H62" i="1"/>
  <c r="H53" i="1"/>
  <c r="H52" i="1"/>
  <c r="H44" i="1"/>
  <c r="H43" i="1"/>
  <c r="H37" i="1"/>
  <c r="H36" i="1"/>
  <c r="H30" i="1"/>
  <c r="H24" i="1"/>
  <c r="H139" i="1"/>
  <c r="H130" i="1"/>
  <c r="H128" i="1"/>
  <c r="H111" i="1"/>
  <c r="H110" i="1"/>
  <c r="H108" i="1"/>
  <c r="H100" i="1"/>
  <c r="H98" i="1"/>
  <c r="H96" i="1"/>
  <c r="H94" i="1"/>
  <c r="F5" i="2"/>
  <c r="F6" i="2"/>
  <c r="I108" i="1"/>
  <c r="I114" i="1" s="1"/>
  <c r="E13" i="2" l="1"/>
  <c r="F12" i="2"/>
  <c r="E12" i="2" s="1"/>
  <c r="J137" i="1" s="1"/>
  <c r="I96" i="1"/>
  <c r="I65" i="1"/>
  <c r="I64" i="1"/>
  <c r="I80" i="1"/>
  <c r="I79" i="1"/>
  <c r="I73" i="1"/>
  <c r="I72" i="1"/>
  <c r="I82" i="1" l="1"/>
  <c r="I84" i="1" s="1"/>
  <c r="I98" i="1"/>
  <c r="I100" i="1" s="1"/>
  <c r="I139" i="1" s="1"/>
  <c r="J139" i="1" l="1"/>
  <c r="J84" i="1"/>
  <c r="F8" i="2"/>
  <c r="F7" i="2"/>
  <c r="E15" i="2"/>
  <c r="D85" i="1"/>
  <c r="E10" i="2" s="1"/>
  <c r="E8" i="2" l="1"/>
  <c r="E7" i="2"/>
  <c r="F10" i="2"/>
  <c r="F9" i="2"/>
  <c r="E9" i="2"/>
  <c r="J85" i="1" s="1"/>
</calcChain>
</file>

<file path=xl/sharedStrings.xml><?xml version="1.0" encoding="utf-8"?>
<sst xmlns="http://schemas.openxmlformats.org/spreadsheetml/2006/main" count="190" uniqueCount="128">
  <si>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</si>
  <si>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</si>
  <si>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</si>
  <si>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</si>
  <si>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</si>
  <si>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</si>
  <si>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</si>
  <si>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</si>
  <si>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</si>
  <si>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</si>
  <si>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</si>
  <si>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</si>
  <si>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</si>
  <si>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</si>
  <si>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</si>
  <si>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</si>
  <si>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</si>
  <si>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</si>
  <si>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</si>
  <si>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</si>
  <si>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</si>
  <si>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</si>
  <si>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</si>
  <si>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</si>
  <si>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</si>
  <si>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</si>
  <si>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</si>
  <si>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</si>
  <si>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</si>
  <si>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</si>
  <si>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</si>
  <si>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</si>
  <si>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</si>
  <si>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</si>
  <si>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</si>
  <si>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</si>
  <si>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</si>
  <si>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</si>
  <si>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</si>
  <si>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</si>
  <si>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</si>
  <si>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</si>
  <si>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</si>
  <si>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</si>
  <si>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</si>
  <si>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</si>
  <si>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</si>
  <si>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</si>
  <si>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</si>
  <si>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</si>
  <si>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</si>
  <si>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</si>
  <si>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</si>
  <si>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</si>
  <si>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</si>
  <si>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</si>
  <si>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</si>
  <si>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</si>
  <si>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</si>
  <si>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</si>
  <si>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</si>
  <si>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</si>
  <si>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</si>
  <si>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</si>
  <si>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</si>
  <si>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</si>
  <si>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</si>
  <si>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</si>
  <si>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</si>
  <si>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</si>
  <si>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</si>
  <si>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</si>
  <si>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</si>
  <si>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</si>
  <si>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</si>
  <si>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</si>
  <si>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</si>
  <si>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</si>
  <si>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</si>
  <si>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</si>
  <si>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</si>
  <si>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</si>
  <si>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</si>
  <si>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</si>
  <si>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</si>
  <si>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</si>
  <si>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</si>
  <si>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</si>
  <si>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</si>
  <si>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</si>
  <si>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</si>
  <si>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</si>
  <si>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</si>
  <si>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</si>
  <si>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</si>
  <si>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</si>
  <si>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</si>
  <si>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</si>
  <si>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</si>
  <si>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</si>
  <si>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</si>
  <si>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</si>
  <si>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</si>
  <si>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</si>
  <si>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</si>
  <si>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</si>
  <si>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</si>
  <si>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</si>
  <si>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</si>
  <si>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</si>
  <si>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</si>
  <si>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</si>
  <si>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</si>
  <si>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</si>
  <si>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</si>
  <si>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</si>
  <si>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</si>
  <si>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</si>
  <si>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</si>
  <si>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</si>
  <si>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</si>
  <si>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</si>
  <si>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</si>
  <si>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</si>
  <si>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v 3.2</t>
  </si>
  <si>
    <t>Co-creatie Gemeenschappen</t>
  </si>
  <si>
    <t>https://cultuurparticipatie.nl/subsidie-aanvragen/157/co-creatie-gemeenschappen-paragraaf-1</t>
  </si>
  <si>
    <t>Paragraaf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</si>
</sst>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4C8CB"/>
      <color rgb="FFF8F9FA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2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2:11" ht="15" customHeight="1" x14ac:dyDescent="0.7">
      <c r="B1" s="1"/>
      <c r="C1" s="1"/>
      <c r="D1" s="2"/>
      <c r="E1" s="3"/>
      <c r="F1" s="3"/>
      <c r="G1" s="3"/>
      <c r="H1" s="73"/>
      <c r="I1" s="4"/>
      <c r="J1" s="3"/>
      <c r="K1" s="74"/>
    </row>
    <row r="2" spans="2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2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2:11" ht="21" x14ac:dyDescent="0.35">
      <c r="B4" s="161"/>
      <c r="C4" s="7"/>
      <c r="D4" s="8"/>
      <c r="E4" s="9"/>
      <c r="F4" s="3"/>
      <c r="G4" s="3"/>
      <c r="H4" s="73"/>
      <c r="I4" s="4"/>
      <c r="J4" s="3"/>
      <c r="K4" s="74"/>
    </row>
    <row r="5" spans="2:11" ht="19.5" x14ac:dyDescent="0.3">
      <c r="B5" s="162" t="str">
        <f>HYPERLINK(Voorwaarden!C4,Voorwaarden!$C$2)</f>
        <v>Co-creatie Gemeenschappen</v>
      </c>
      <c r="C5" s="10"/>
      <c r="D5" s="2"/>
      <c r="E5" s="3"/>
      <c r="F5" s="3"/>
      <c r="G5" s="3"/>
      <c r="H5" s="73"/>
      <c r="I5" s="4"/>
      <c r="J5" s="3"/>
      <c r="K5" s="74"/>
    </row>
    <row r="6" spans="2:11" ht="19.5" x14ac:dyDescent="0.3">
      <c r="B6" s="10" t="str">
        <f>Voorwaarden!$C$3</f>
        <v>Paragraaf 2</v>
      </c>
      <c r="C6" s="10"/>
      <c r="D6" s="2"/>
      <c r="E6" s="3"/>
      <c r="F6" s="3"/>
      <c r="G6" s="3"/>
      <c r="H6" s="73"/>
      <c r="I6" s="4"/>
      <c r="J6" s="3"/>
      <c r="K6" s="74"/>
    </row>
    <row r="7" spans="2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2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2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2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2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2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2:11" ht="15" customHeight="1" x14ac:dyDescent="0.25">
      <c r="B13" s="99" t="str">
        <f>IF(
D15=Voorwaarden!C21,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2:11" ht="15" customHeight="1" x14ac:dyDescent="0.25">
      <c r="B14" s="159"/>
      <c r="C14" s="83"/>
      <c r="D14" s="2"/>
      <c r="E14" s="3"/>
      <c r="F14" s="3"/>
      <c r="G14" s="3"/>
      <c r="H14" s="73"/>
      <c r="I14" s="4"/>
      <c r="J14" s="3"/>
      <c r="K14" s="74"/>
    </row>
    <row r="15" spans="2:11" ht="15" customHeight="1" x14ac:dyDescent="0.25">
      <c r="B15" s="88" t="s">
        <v>43</v>
      </c>
      <c r="C15" s="89"/>
      <c r="D15" s="54" t="s">
        <v>39</v>
      </c>
      <c r="E15" s="90"/>
      <c r="F15" s="91"/>
      <c r="G15" s="91"/>
      <c r="H15" s="91"/>
      <c r="I15" s="92"/>
      <c r="J15" s="93"/>
      <c r="K15" s="94"/>
    </row>
    <row r="16" spans="2:11" x14ac:dyDescent="0.25">
      <c r="B16" s="55" t="s">
        <v>65</v>
      </c>
      <c r="C16" s="3"/>
      <c r="D16" s="56" t="s">
        <v>67</v>
      </c>
      <c r="E16" s="73" t="s">
        <v>97</v>
      </c>
      <c r="F16" s="57"/>
      <c r="G16" s="57"/>
      <c r="H16" s="58"/>
      <c r="I16" s="14"/>
      <c r="J16" s="57"/>
      <c r="K16" s="95"/>
    </row>
    <row r="17" spans="1:12" x14ac:dyDescent="0.25">
      <c r="B17" s="55"/>
      <c r="C17" s="3"/>
      <c r="D17" s="56"/>
      <c r="E17" s="73" t="s">
        <v>98</v>
      </c>
      <c r="F17" s="57"/>
      <c r="G17" s="57"/>
      <c r="H17" s="58"/>
      <c r="I17" s="14"/>
      <c r="J17" s="57"/>
      <c r="K17" s="95"/>
    </row>
    <row r="18" spans="1:12" ht="15" customHeight="1" x14ac:dyDescent="0.25">
      <c r="B18" s="59" t="s">
        <v>37</v>
      </c>
      <c r="C18" s="83"/>
      <c r="D18" s="60" t="s">
        <v>44</v>
      </c>
      <c r="E18" s="73" t="s">
        <v>61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96" t="str">
        <f>IF($D$18&lt;&gt;Voorwaarden!$C$22,"Op welke wisselkoers baseer je de bedragen in het aanvraagformulier?","")</f>
        <v/>
      </c>
      <c r="C19" s="97"/>
      <c r="D19" s="61"/>
      <c r="E19" s="164" t="str">
        <f>IF(D18=Voorwaarden!C22,"","Let op: in het aanvraagformulier reken je de bedragen om naar euro's, op basis van de dagkoers van het moment van indienen van je aanvraag.")</f>
        <v/>
      </c>
      <c r="F19" s="62"/>
      <c r="G19" s="62"/>
      <c r="H19" s="63"/>
      <c r="I19" s="64"/>
      <c r="J19" s="62"/>
      <c r="K19" s="98"/>
    </row>
    <row r="20" spans="1:12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s="115" customFormat="1" ht="24.95" customHeight="1" x14ac:dyDescent="0.25">
      <c r="A22" s="108"/>
      <c r="B22" s="109" t="s">
        <v>77</v>
      </c>
      <c r="C22" s="110"/>
      <c r="D22" s="111"/>
      <c r="E22" s="109"/>
      <c r="F22" s="109"/>
      <c r="G22" s="109"/>
      <c r="H22" s="112"/>
      <c r="I22" s="113"/>
      <c r="J22" s="109"/>
      <c r="K22" s="114"/>
      <c r="L22" s="108"/>
    </row>
    <row r="23" spans="1:12" ht="15" customHeight="1" x14ac:dyDescent="0.25">
      <c r="B23" s="30"/>
      <c r="C23" s="30"/>
      <c r="D23" s="31"/>
      <c r="E23" s="30"/>
      <c r="F23" s="30"/>
      <c r="G23" s="30"/>
      <c r="H23" s="71"/>
      <c r="I23" s="19"/>
      <c r="J23" s="3"/>
      <c r="K23" s="72"/>
    </row>
    <row r="24" spans="1:12" s="118" customFormat="1" ht="17.45" customHeight="1" x14ac:dyDescent="0.25">
      <c r="B24" s="119" t="s">
        <v>69</v>
      </c>
      <c r="C24" s="119"/>
      <c r="D24" s="120"/>
      <c r="E24" s="116"/>
      <c r="F24" s="116"/>
      <c r="G24" s="116"/>
      <c r="H24" s="121" t="str">
        <f>$D$18</f>
        <v>€</v>
      </c>
      <c r="I24" s="85">
        <v>0</v>
      </c>
      <c r="J24" s="116" t="str">
        <f>IFERROR(IF(OR(Voorwaarden!$E$5,Voorwaarden!$E$6),"Let op! Bij deze regeling is het alleen toegestaan bedragen tussen "&amp;Voorwaarden!$C$6&amp;" en "&amp;Voorwaarden!$C$5&amp;" aan te vragen.",""),"")</f>
        <v/>
      </c>
      <c r="K24" s="117"/>
    </row>
    <row r="25" spans="1:12" ht="15" customHeight="1" x14ac:dyDescent="0.25">
      <c r="B25" s="30"/>
      <c r="C25" s="30"/>
      <c r="D25" s="2"/>
      <c r="E25" s="3"/>
      <c r="F25" s="3"/>
      <c r="G25" s="3"/>
      <c r="H25" s="73"/>
      <c r="I25" s="4"/>
      <c r="J25" s="3"/>
      <c r="K25" s="74"/>
    </row>
    <row r="26" spans="1:12" s="122" customFormat="1" ht="17.45" customHeight="1" x14ac:dyDescent="0.3">
      <c r="B26" s="123" t="s">
        <v>102</v>
      </c>
      <c r="C26" s="123"/>
      <c r="D26" s="124"/>
      <c r="E26" s="123"/>
      <c r="F26" s="123"/>
      <c r="G26" s="123"/>
      <c r="H26" s="125"/>
      <c r="I26" s="126" t="s">
        <v>2</v>
      </c>
      <c r="J26" s="127" t="s">
        <v>3</v>
      </c>
      <c r="K26" s="128"/>
    </row>
    <row r="27" spans="1:12" ht="15" hidden="1" customHeight="1" x14ac:dyDescent="0.25">
      <c r="B27" s="34"/>
      <c r="C27" s="75"/>
      <c r="D27" s="2"/>
      <c r="E27" s="3"/>
      <c r="F27" s="3"/>
      <c r="G27" s="3"/>
      <c r="H27" s="73"/>
      <c r="I27" s="68"/>
      <c r="J27" s="21"/>
      <c r="K27" s="74"/>
    </row>
    <row r="28" spans="1:12" ht="15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0" t="s">
        <v>117</v>
      </c>
      <c r="C29" s="30"/>
      <c r="D29" s="31"/>
      <c r="E29" s="32"/>
      <c r="F29" s="32"/>
      <c r="G29" s="32"/>
      <c r="H29" s="33"/>
      <c r="I29" s="19"/>
      <c r="J29" s="3"/>
      <c r="K29" s="74"/>
    </row>
    <row r="30" spans="1:12" ht="15" customHeight="1" x14ac:dyDescent="0.25">
      <c r="B30" s="34" t="s">
        <v>20</v>
      </c>
      <c r="C30" s="75"/>
      <c r="D30" s="2"/>
      <c r="E30" s="3"/>
      <c r="F30" s="3"/>
      <c r="G30" s="3"/>
      <c r="H30" s="73" t="str">
        <f>$D$18</f>
        <v>€</v>
      </c>
      <c r="I30" s="68">
        <v>0</v>
      </c>
      <c r="J30" s="35" t="s">
        <v>21</v>
      </c>
      <c r="K30" s="74"/>
    </row>
    <row r="31" spans="1:12" ht="15" customHeight="1" x14ac:dyDescent="0.25">
      <c r="B31" s="34"/>
      <c r="C31" s="75"/>
      <c r="D31" s="2"/>
      <c r="E31" s="3"/>
      <c r="F31" s="3"/>
      <c r="G31" s="3"/>
      <c r="H31" s="73"/>
      <c r="I31" s="68"/>
      <c r="J31" s="21"/>
      <c r="K31" s="74"/>
    </row>
    <row r="32" spans="1:12" s="130" customFormat="1" ht="17.45" customHeight="1" x14ac:dyDescent="0.25">
      <c r="B32" s="129" t="s">
        <v>105</v>
      </c>
      <c r="C32" s="129"/>
      <c r="D32" s="129"/>
      <c r="E32" s="129"/>
      <c r="F32" s="129"/>
      <c r="G32" s="129"/>
      <c r="H32" s="129"/>
      <c r="I32" s="65">
        <f>SUM(I27:I31)</f>
        <v>0</v>
      </c>
      <c r="J32" s="129"/>
      <c r="K32" s="129"/>
    </row>
    <row r="33" spans="2:11" ht="15" hidden="1" customHeight="1" x14ac:dyDescent="0.25">
      <c r="B33" s="34"/>
      <c r="C33" s="75"/>
      <c r="D33" s="2"/>
      <c r="E33" s="3"/>
      <c r="F33" s="3"/>
      <c r="G33" s="3"/>
      <c r="H33" s="73"/>
      <c r="I33" s="68"/>
      <c r="J33" s="21"/>
      <c r="K33" s="74"/>
    </row>
    <row r="34" spans="2:11" ht="15" customHeight="1" x14ac:dyDescent="0.25">
      <c r="B34" s="75"/>
      <c r="C34" s="75"/>
      <c r="D34" s="2"/>
      <c r="E34" s="3"/>
      <c r="F34" s="3"/>
      <c r="G34" s="3"/>
      <c r="H34" s="73"/>
      <c r="I34" s="4"/>
      <c r="J34" s="3"/>
      <c r="K34" s="74"/>
    </row>
    <row r="35" spans="2:11" ht="15" customHeight="1" x14ac:dyDescent="0.25">
      <c r="B35" s="30" t="s">
        <v>118</v>
      </c>
      <c r="C35" s="30"/>
      <c r="D35" s="31"/>
      <c r="E35" s="32"/>
      <c r="F35" s="32"/>
      <c r="G35" s="32"/>
      <c r="H35" s="33"/>
      <c r="I35" s="19"/>
      <c r="J35" s="3"/>
      <c r="K35" s="74"/>
    </row>
    <row r="36" spans="2:11" ht="15" customHeight="1" x14ac:dyDescent="0.25">
      <c r="B36" s="34" t="s">
        <v>22</v>
      </c>
      <c r="C36" s="75"/>
      <c r="D36" s="2"/>
      <c r="E36" s="3"/>
      <c r="F36" s="3"/>
      <c r="G36" s="3"/>
      <c r="H36" s="73" t="str">
        <f>$D$18</f>
        <v>€</v>
      </c>
      <c r="I36" s="68">
        <v>0</v>
      </c>
      <c r="J36" s="35" t="s">
        <v>21</v>
      </c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$D$18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/>
      <c r="C38" s="75"/>
      <c r="D38" s="2"/>
      <c r="E38" s="3"/>
      <c r="F38" s="3"/>
      <c r="G38" s="3"/>
      <c r="H38" s="73"/>
      <c r="I38" s="68"/>
      <c r="J38" s="21"/>
      <c r="K38" s="74"/>
    </row>
    <row r="39" spans="2:11" s="130" customFormat="1" ht="17.45" customHeight="1" x14ac:dyDescent="0.25">
      <c r="B39" s="129" t="s">
        <v>106</v>
      </c>
      <c r="C39" s="129"/>
      <c r="D39" s="129"/>
      <c r="E39" s="129"/>
      <c r="F39" s="129"/>
      <c r="G39" s="129"/>
      <c r="H39" s="129"/>
      <c r="I39" s="65">
        <f>SUM(I33:I38)</f>
        <v>0</v>
      </c>
      <c r="J39" s="129"/>
      <c r="K39" s="129"/>
    </row>
    <row r="40" spans="2:11" ht="15" hidden="1" customHeight="1" x14ac:dyDescent="0.25">
      <c r="B40" s="75"/>
      <c r="C40" s="75"/>
      <c r="D40" s="2"/>
      <c r="E40" s="3"/>
      <c r="F40" s="3"/>
      <c r="G40" s="3"/>
      <c r="H40" s="73"/>
      <c r="I40" s="4"/>
      <c r="J40" s="3"/>
      <c r="K40" s="74"/>
    </row>
    <row r="41" spans="2:11" ht="15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30" t="s">
        <v>119</v>
      </c>
      <c r="C42" s="30"/>
      <c r="D42" s="31"/>
      <c r="E42" s="32"/>
      <c r="F42" s="32"/>
      <c r="G42" s="32"/>
      <c r="H42" s="33"/>
      <c r="I42" s="19"/>
      <c r="J42" s="3"/>
      <c r="K42" s="74"/>
    </row>
    <row r="43" spans="2:11" ht="15" customHeight="1" x14ac:dyDescent="0.25">
      <c r="B43" s="34" t="s">
        <v>23</v>
      </c>
      <c r="C43" s="75"/>
      <c r="D43" s="2"/>
      <c r="E43" s="3"/>
      <c r="F43" s="3"/>
      <c r="G43" s="3"/>
      <c r="H43" s="73" t="str">
        <f>$D$18</f>
        <v>€</v>
      </c>
      <c r="I43" s="68">
        <v>0</v>
      </c>
      <c r="J43" s="35" t="s">
        <v>21</v>
      </c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$D$18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/>
      <c r="C45" s="75"/>
      <c r="D45" s="2"/>
      <c r="E45" s="3"/>
      <c r="F45" s="3"/>
      <c r="G45" s="3"/>
      <c r="H45" s="73"/>
      <c r="I45" s="68"/>
      <c r="J45" s="21"/>
      <c r="K45" s="74"/>
    </row>
    <row r="46" spans="2:11" s="130" customFormat="1" ht="17.45" customHeight="1" x14ac:dyDescent="0.25">
      <c r="B46" s="129" t="s">
        <v>107</v>
      </c>
      <c r="C46" s="129"/>
      <c r="D46" s="129"/>
      <c r="E46" s="129"/>
      <c r="F46" s="129"/>
      <c r="G46" s="129"/>
      <c r="H46" s="129"/>
      <c r="I46" s="65">
        <f>SUM(I40:I45)</f>
        <v>0</v>
      </c>
      <c r="J46" s="129"/>
      <c r="K46" s="129"/>
    </row>
    <row r="47" spans="2:11" ht="15" customHeight="1" x14ac:dyDescent="0.25">
      <c r="B47" s="32"/>
      <c r="C47" s="32"/>
      <c r="D47" s="2"/>
      <c r="E47" s="3"/>
      <c r="F47" s="3"/>
      <c r="G47" s="3"/>
      <c r="H47" s="73"/>
      <c r="I47" s="4"/>
      <c r="J47" s="3"/>
      <c r="K47" s="74"/>
    </row>
    <row r="48" spans="2:11" s="122" customFormat="1" ht="17.45" customHeight="1" x14ac:dyDescent="0.3">
      <c r="B48" s="123" t="s">
        <v>79</v>
      </c>
      <c r="C48" s="123"/>
      <c r="D48" s="124"/>
      <c r="E48" s="123"/>
      <c r="F48" s="123"/>
      <c r="G48" s="123"/>
      <c r="H48" s="125"/>
      <c r="I48" s="126" t="s">
        <v>2</v>
      </c>
      <c r="J48" s="127" t="s">
        <v>3</v>
      </c>
      <c r="K48" s="128"/>
    </row>
    <row r="49" spans="2:11" ht="15" hidden="1" customHeight="1" x14ac:dyDescent="0.25">
      <c r="B49" s="75"/>
      <c r="C49" s="75"/>
      <c r="D49" s="2"/>
      <c r="E49" s="3"/>
      <c r="F49" s="3"/>
      <c r="G49" s="3"/>
      <c r="H49" s="73"/>
      <c r="I49" s="4"/>
      <c r="J49" s="3"/>
      <c r="K49" s="74"/>
    </row>
    <row r="50" spans="2:11" ht="15" customHeight="1" x14ac:dyDescent="0.25">
      <c r="B50" s="70"/>
      <c r="C50" s="70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30" t="s">
        <v>120</v>
      </c>
      <c r="C51" s="30"/>
      <c r="D51" s="31"/>
      <c r="E51" s="32"/>
      <c r="F51" s="32"/>
      <c r="G51" s="32"/>
      <c r="H51" s="33"/>
      <c r="I51" s="19"/>
      <c r="J51" s="76"/>
      <c r="K51" s="74"/>
    </row>
    <row r="52" spans="2:11" ht="15" customHeight="1" x14ac:dyDescent="0.25">
      <c r="B52" s="34" t="s">
        <v>50</v>
      </c>
      <c r="C52" s="75"/>
      <c r="D52" s="77"/>
      <c r="E52" s="73"/>
      <c r="F52" s="73"/>
      <c r="G52" s="73"/>
      <c r="H52" s="73" t="str">
        <f>$D$18</f>
        <v>€</v>
      </c>
      <c r="I52" s="68">
        <v>0</v>
      </c>
      <c r="J52" s="35" t="s">
        <v>24</v>
      </c>
      <c r="K52" s="36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$D$18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75"/>
      <c r="C54" s="75"/>
      <c r="D54" s="77"/>
      <c r="E54" s="73"/>
      <c r="F54" s="73"/>
      <c r="G54" s="73"/>
      <c r="H54" s="73"/>
      <c r="I54" s="68"/>
      <c r="J54" s="3"/>
      <c r="K54" s="36"/>
    </row>
    <row r="55" spans="2:11" s="130" customFormat="1" ht="17.45" customHeight="1" x14ac:dyDescent="0.25">
      <c r="B55" s="129" t="s">
        <v>108</v>
      </c>
      <c r="C55" s="129"/>
      <c r="D55" s="132"/>
      <c r="E55" s="129"/>
      <c r="F55" s="129"/>
      <c r="G55" s="129"/>
      <c r="H55" s="129" t="str">
        <f>$D$18</f>
        <v>€</v>
      </c>
      <c r="I55" s="65">
        <f>SUM(I49:I54)</f>
        <v>0</v>
      </c>
      <c r="J55" s="129"/>
      <c r="K55" s="131"/>
    </row>
    <row r="56" spans="2:11" x14ac:dyDescent="0.25">
      <c r="B56" s="70"/>
      <c r="C56" s="70"/>
      <c r="D56" s="2"/>
      <c r="E56" s="3"/>
      <c r="F56" s="3"/>
      <c r="G56" s="3"/>
      <c r="H56" s="73"/>
      <c r="I56" s="4"/>
      <c r="J56" s="3"/>
      <c r="K56" s="74"/>
    </row>
    <row r="57" spans="2:11" s="122" customFormat="1" ht="17.45" customHeight="1" x14ac:dyDescent="0.3">
      <c r="B57" s="123" t="s">
        <v>80</v>
      </c>
      <c r="C57" s="123"/>
      <c r="D57" s="124"/>
      <c r="E57" s="123"/>
      <c r="F57" s="123"/>
      <c r="G57" s="123"/>
      <c r="H57" s="125"/>
      <c r="I57" s="126" t="s">
        <v>2</v>
      </c>
      <c r="J57" s="127" t="s">
        <v>3</v>
      </c>
      <c r="K57" s="128"/>
    </row>
    <row r="58" spans="2:11" ht="15" hidden="1" customHeight="1" x14ac:dyDescent="0.25">
      <c r="B58" s="75"/>
      <c r="C58" s="75"/>
      <c r="D58" s="2"/>
      <c r="E58" s="3"/>
      <c r="F58" s="3"/>
      <c r="G58" s="3"/>
      <c r="H58" s="73"/>
      <c r="I58" s="4"/>
      <c r="J58" s="3"/>
      <c r="K58" s="74"/>
    </row>
    <row r="59" spans="2:11" ht="15" customHeight="1" x14ac:dyDescent="0.25">
      <c r="B59" s="70"/>
      <c r="C59" s="70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30" t="s">
        <v>121</v>
      </c>
      <c r="C60" s="30"/>
      <c r="D60" s="31"/>
      <c r="E60" s="32"/>
      <c r="F60" s="32"/>
      <c r="G60" s="32"/>
      <c r="H60" s="33"/>
      <c r="I60" s="19"/>
      <c r="J60" s="32"/>
      <c r="K60" s="74"/>
    </row>
    <row r="61" spans="2:11" ht="15" customHeight="1" x14ac:dyDescent="0.25">
      <c r="B61" s="30" t="s">
        <v>25</v>
      </c>
      <c r="C61" s="75"/>
      <c r="D61" s="77"/>
      <c r="E61" s="73"/>
      <c r="F61" s="73"/>
      <c r="G61" s="73"/>
      <c r="H61" s="73"/>
      <c r="I61" s="68"/>
      <c r="J61" s="35"/>
      <c r="K61" s="36"/>
    </row>
    <row r="62" spans="2:11" ht="15" customHeight="1" x14ac:dyDescent="0.25">
      <c r="B62" s="34" t="s">
        <v>27</v>
      </c>
      <c r="C62" s="75"/>
      <c r="D62" s="77"/>
      <c r="E62" s="73"/>
      <c r="F62" s="73"/>
      <c r="G62" s="73"/>
      <c r="H62" s="73" t="str">
        <f>$D$18</f>
        <v>€</v>
      </c>
      <c r="I62" s="68">
        <v>0</v>
      </c>
      <c r="J62" s="35" t="s">
        <v>26</v>
      </c>
      <c r="K62" s="36"/>
    </row>
    <row r="63" spans="2:11" ht="15" customHeight="1" x14ac:dyDescent="0.25">
      <c r="B63" s="30" t="s">
        <v>28</v>
      </c>
      <c r="C63" s="30"/>
      <c r="D63" s="31" t="s">
        <v>5</v>
      </c>
      <c r="E63" s="32" t="s">
        <v>29</v>
      </c>
      <c r="F63" s="73"/>
      <c r="G63" s="73"/>
      <c r="H63" s="73"/>
      <c r="I63" s="68"/>
      <c r="J63" s="76"/>
      <c r="K63" s="36"/>
    </row>
    <row r="64" spans="2:11" ht="15" customHeight="1" x14ac:dyDescent="0.25">
      <c r="B64" s="34" t="s">
        <v>30</v>
      </c>
      <c r="C64" s="78" t="str">
        <f>$D$18</f>
        <v>€</v>
      </c>
      <c r="D64" s="68">
        <v>0</v>
      </c>
      <c r="E64" s="37">
        <v>0</v>
      </c>
      <c r="F64" s="73"/>
      <c r="G64" s="73"/>
      <c r="H64" s="73" t="str">
        <f>$D$18</f>
        <v>€</v>
      </c>
      <c r="I64" s="68">
        <f>D64*E64</f>
        <v>0</v>
      </c>
      <c r="J64" s="35" t="s">
        <v>7</v>
      </c>
      <c r="K64" s="36"/>
    </row>
    <row r="65" spans="2:11" ht="15" customHeight="1" x14ac:dyDescent="0.25">
      <c r="B65" s="34" t="s">
        <v>30</v>
      </c>
      <c r="C65" s="78" t="str">
        <f>$D$18</f>
        <v>€</v>
      </c>
      <c r="D65" s="68">
        <v>0</v>
      </c>
      <c r="E65" s="37">
        <v>0</v>
      </c>
      <c r="F65" s="73"/>
      <c r="G65" s="73"/>
      <c r="H65" s="73" t="str">
        <f>$D$18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75"/>
      <c r="C66" s="75"/>
      <c r="D66" s="77"/>
      <c r="E66" s="73"/>
      <c r="F66" s="73"/>
      <c r="G66" s="73"/>
      <c r="H66" s="73"/>
      <c r="I66" s="68"/>
      <c r="J66" s="3"/>
      <c r="K66" s="36"/>
    </row>
    <row r="67" spans="2:11" ht="15" customHeight="1" x14ac:dyDescent="0.25">
      <c r="B67" s="30" t="s">
        <v>122</v>
      </c>
      <c r="C67" s="30"/>
      <c r="D67" s="31"/>
      <c r="E67" s="32"/>
      <c r="F67" s="32"/>
      <c r="G67" s="32"/>
      <c r="H67" s="33"/>
      <c r="I67" s="19"/>
      <c r="J67" s="32"/>
      <c r="K67" s="74"/>
    </row>
    <row r="68" spans="2:11" ht="15" customHeight="1" x14ac:dyDescent="0.25">
      <c r="B68" s="69" t="s">
        <v>31</v>
      </c>
      <c r="C68" s="30"/>
      <c r="D68" s="2"/>
      <c r="E68" s="3"/>
      <c r="F68" s="3"/>
      <c r="G68" s="3"/>
      <c r="H68" s="73"/>
      <c r="I68" s="4"/>
      <c r="J68" s="3"/>
      <c r="K68" s="74"/>
    </row>
    <row r="69" spans="2:11" ht="15" customHeight="1" x14ac:dyDescent="0.25">
      <c r="B69" s="30" t="s">
        <v>25</v>
      </c>
      <c r="C69" s="75"/>
      <c r="D69" s="77"/>
      <c r="E69" s="73"/>
      <c r="F69" s="73"/>
      <c r="G69" s="73"/>
      <c r="H69" s="73"/>
      <c r="I69" s="68"/>
      <c r="J69" s="35"/>
      <c r="K69" s="36"/>
    </row>
    <row r="70" spans="2:11" ht="15" customHeight="1" x14ac:dyDescent="0.25">
      <c r="B70" s="34" t="s">
        <v>27</v>
      </c>
      <c r="C70" s="75"/>
      <c r="D70" s="77"/>
      <c r="E70" s="73"/>
      <c r="F70" s="73"/>
      <c r="G70" s="73"/>
      <c r="H70" s="73" t="str">
        <f>$D$18</f>
        <v>€</v>
      </c>
      <c r="I70" s="68">
        <v>0</v>
      </c>
      <c r="J70" s="35" t="s">
        <v>26</v>
      </c>
      <c r="K70" s="36"/>
    </row>
    <row r="71" spans="2:11" ht="15" customHeight="1" x14ac:dyDescent="0.25">
      <c r="B71" s="30" t="s">
        <v>28</v>
      </c>
      <c r="C71" s="30"/>
      <c r="D71" s="31" t="s">
        <v>5</v>
      </c>
      <c r="E71" s="32" t="s">
        <v>29</v>
      </c>
      <c r="F71" s="73"/>
      <c r="G71" s="73"/>
      <c r="H71" s="73"/>
      <c r="I71" s="68"/>
      <c r="J71" s="76"/>
      <c r="K71" s="36"/>
    </row>
    <row r="72" spans="2:11" ht="15" customHeight="1" x14ac:dyDescent="0.25">
      <c r="B72" s="34" t="s">
        <v>30</v>
      </c>
      <c r="C72" s="78" t="str">
        <f>$D$18</f>
        <v>€</v>
      </c>
      <c r="D72" s="68">
        <v>0</v>
      </c>
      <c r="E72" s="37">
        <v>0</v>
      </c>
      <c r="F72" s="73"/>
      <c r="G72" s="73"/>
      <c r="H72" s="73" t="str">
        <f>$D$18</f>
        <v>€</v>
      </c>
      <c r="I72" s="68">
        <f>D72*E72</f>
        <v>0</v>
      </c>
      <c r="J72" s="35" t="s">
        <v>7</v>
      </c>
      <c r="K72" s="36"/>
    </row>
    <row r="73" spans="2:11" ht="15" customHeight="1" x14ac:dyDescent="0.25">
      <c r="B73" s="34" t="s">
        <v>30</v>
      </c>
      <c r="C73" s="78" t="str">
        <f>$D$18</f>
        <v>€</v>
      </c>
      <c r="D73" s="68">
        <v>0</v>
      </c>
      <c r="E73" s="37">
        <v>0</v>
      </c>
      <c r="F73" s="73"/>
      <c r="G73" s="73"/>
      <c r="H73" s="73" t="str">
        <f>$D$18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70"/>
      <c r="C74" s="70"/>
      <c r="D74" s="2"/>
      <c r="E74" s="3"/>
      <c r="F74" s="3"/>
      <c r="G74" s="3"/>
      <c r="H74" s="73"/>
      <c r="I74" s="4"/>
      <c r="J74" s="3"/>
      <c r="K74" s="74"/>
    </row>
    <row r="75" spans="2:11" ht="15" customHeight="1" x14ac:dyDescent="0.25">
      <c r="B75" s="69" t="s">
        <v>54</v>
      </c>
      <c r="C75" s="3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30" t="s">
        <v>25</v>
      </c>
      <c r="C76" s="75"/>
      <c r="D76" s="77"/>
      <c r="E76" s="73"/>
      <c r="F76" s="73"/>
      <c r="G76" s="73"/>
      <c r="H76" s="73"/>
      <c r="I76" s="68"/>
      <c r="J76" s="35"/>
      <c r="K76" s="36"/>
    </row>
    <row r="77" spans="2:11" ht="15" customHeight="1" x14ac:dyDescent="0.25">
      <c r="B77" s="34" t="s">
        <v>27</v>
      </c>
      <c r="C77" s="75"/>
      <c r="D77" s="77"/>
      <c r="E77" s="73"/>
      <c r="F77" s="73"/>
      <c r="G77" s="73"/>
      <c r="H77" s="73" t="str">
        <f>$D$18</f>
        <v>€</v>
      </c>
      <c r="I77" s="68">
        <v>0</v>
      </c>
      <c r="J77" s="35" t="s">
        <v>26</v>
      </c>
      <c r="K77" s="36"/>
    </row>
    <row r="78" spans="2:11" ht="15" customHeight="1" x14ac:dyDescent="0.25">
      <c r="B78" s="30" t="s">
        <v>28</v>
      </c>
      <c r="C78" s="30"/>
      <c r="D78" s="31" t="s">
        <v>5</v>
      </c>
      <c r="E78" s="32" t="s">
        <v>29</v>
      </c>
      <c r="F78" s="73"/>
      <c r="G78" s="73"/>
      <c r="H78" s="73"/>
      <c r="I78" s="68"/>
      <c r="J78" s="76"/>
      <c r="K78" s="36"/>
    </row>
    <row r="79" spans="2:11" ht="15" customHeight="1" x14ac:dyDescent="0.25">
      <c r="B79" s="34" t="s">
        <v>30</v>
      </c>
      <c r="C79" s="78" t="str">
        <f>$D$18</f>
        <v>€</v>
      </c>
      <c r="D79" s="68">
        <v>0</v>
      </c>
      <c r="E79" s="37">
        <v>0</v>
      </c>
      <c r="F79" s="73"/>
      <c r="G79" s="73"/>
      <c r="H79" s="73" t="str">
        <f>$D$18</f>
        <v>€</v>
      </c>
      <c r="I79" s="68">
        <f>D79*E79</f>
        <v>0</v>
      </c>
      <c r="J79" s="35" t="s">
        <v>7</v>
      </c>
      <c r="K79" s="36"/>
    </row>
    <row r="80" spans="2:11" ht="15" customHeight="1" x14ac:dyDescent="0.25">
      <c r="B80" s="34" t="s">
        <v>30</v>
      </c>
      <c r="C80" s="78" t="str">
        <f>$D$18</f>
        <v>€</v>
      </c>
      <c r="D80" s="68">
        <v>0</v>
      </c>
      <c r="E80" s="37">
        <v>0</v>
      </c>
      <c r="F80" s="73"/>
      <c r="G80" s="73"/>
      <c r="H80" s="73" t="str">
        <f>$D$18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70"/>
      <c r="C81" s="70"/>
      <c r="D81" s="2"/>
      <c r="E81" s="3"/>
      <c r="F81" s="3"/>
      <c r="G81" s="3"/>
      <c r="H81" s="73"/>
      <c r="I81" s="4"/>
      <c r="J81" s="3"/>
      <c r="K81" s="74"/>
    </row>
    <row r="82" spans="1:12" s="130" customFormat="1" ht="17.45" customHeight="1" x14ac:dyDescent="0.25">
      <c r="B82" s="129" t="s">
        <v>109</v>
      </c>
      <c r="C82" s="129"/>
      <c r="D82" s="132"/>
      <c r="E82" s="129"/>
      <c r="F82" s="129"/>
      <c r="G82" s="129"/>
      <c r="H82" s="129" t="str">
        <f>$D$18</f>
        <v>€</v>
      </c>
      <c r="I82" s="65">
        <f>SUM(I59:I81)</f>
        <v>0</v>
      </c>
      <c r="J82" s="129"/>
      <c r="K82" s="131"/>
    </row>
    <row r="83" spans="1:12" ht="15" customHeight="1" x14ac:dyDescent="0.25">
      <c r="B83" s="70"/>
      <c r="C83" s="70"/>
      <c r="D83" s="2"/>
      <c r="E83" s="3"/>
      <c r="F83" s="3"/>
      <c r="G83" s="3"/>
      <c r="H83" s="73"/>
      <c r="I83" s="4"/>
      <c r="J83" s="3"/>
      <c r="K83" s="74"/>
    </row>
    <row r="84" spans="1:12" s="135" customFormat="1" ht="24.95" customHeight="1" x14ac:dyDescent="0.25">
      <c r="A84" s="133"/>
      <c r="B84" s="136" t="s">
        <v>110</v>
      </c>
      <c r="C84" s="136"/>
      <c r="D84" s="137"/>
      <c r="E84" s="133"/>
      <c r="F84" s="133"/>
      <c r="G84" s="133"/>
      <c r="H84" s="133" t="str">
        <f>$D$18</f>
        <v>€</v>
      </c>
      <c r="I84" s="100">
        <f>ROUND(SUM(I82,I55,I46,I39,I32,I24),0)</f>
        <v>0</v>
      </c>
      <c r="J84" s="133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84" s="134"/>
      <c r="L84" s="133"/>
    </row>
    <row r="85" spans="1:12" s="145" customFormat="1" ht="15" customHeight="1" x14ac:dyDescent="0.25">
      <c r="A85" s="99"/>
      <c r="B85" s="138" t="s">
        <v>116</v>
      </c>
      <c r="C85" s="139"/>
      <c r="D85" s="140">
        <f>IFERROR(ROUND(I24/I84,2),0)</f>
        <v>0</v>
      </c>
      <c r="E85" s="141"/>
      <c r="F85" s="141"/>
      <c r="G85" s="141"/>
      <c r="H85" s="142"/>
      <c r="I85" s="143"/>
      <c r="J85" s="99" t="str">
        <f>IF(OR(Voorwaarden!$E$9,Voorwaarden!$E$10),"Let op; De bijdrage van het Fonds voor Cultuurparticipatie mag maximaal "&amp;Voorwaarden!$C$9*100&amp;"% zijn.","")</f>
        <v/>
      </c>
      <c r="K85" s="144"/>
    </row>
    <row r="87" spans="1:12" ht="15" customHeight="1" x14ac:dyDescent="0.25">
      <c r="B87" s="38"/>
      <c r="C87" s="38"/>
    </row>
    <row r="88" spans="1:12" s="115" customFormat="1" ht="24.95" customHeight="1" x14ac:dyDescent="0.25">
      <c r="A88" s="108"/>
      <c r="B88" s="146" t="s">
        <v>78</v>
      </c>
      <c r="C88" s="147"/>
      <c r="D88" s="148"/>
      <c r="E88" s="149"/>
      <c r="F88" s="149"/>
      <c r="G88" s="149"/>
      <c r="H88" s="150"/>
      <c r="I88" s="148"/>
      <c r="J88" s="149"/>
      <c r="K88" s="151"/>
      <c r="L88" s="108"/>
    </row>
    <row r="89" spans="1:12" x14ac:dyDescent="0.25">
      <c r="B89" s="81"/>
      <c r="C89" s="18"/>
      <c r="D89" s="15"/>
      <c r="E89" s="16"/>
      <c r="F89" s="16"/>
      <c r="G89" s="16"/>
      <c r="H89" s="17"/>
      <c r="I89" s="15"/>
      <c r="J89" s="16"/>
      <c r="K89" s="82"/>
    </row>
    <row r="90" spans="1:12" s="122" customFormat="1" ht="17.45" customHeight="1" x14ac:dyDescent="0.3">
      <c r="B90" s="160" t="s">
        <v>70</v>
      </c>
      <c r="C90" s="127"/>
      <c r="D90" s="126"/>
      <c r="E90" s="127"/>
      <c r="F90" s="127"/>
      <c r="G90" s="127"/>
      <c r="H90" s="152"/>
      <c r="I90" s="126" t="s">
        <v>2</v>
      </c>
      <c r="J90" s="127" t="s">
        <v>3</v>
      </c>
      <c r="K90" s="153"/>
    </row>
    <row r="91" spans="1:12" ht="15" hidden="1" customHeight="1" x14ac:dyDescent="0.25">
      <c r="B91" s="70"/>
      <c r="C91" s="70"/>
      <c r="D91" s="2"/>
      <c r="E91" s="3"/>
      <c r="F91" s="3"/>
      <c r="G91" s="3"/>
      <c r="H91" s="73"/>
      <c r="I91" s="4"/>
      <c r="J91" s="3"/>
      <c r="K91" s="74"/>
    </row>
    <row r="92" spans="1:12" ht="15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18" t="s">
        <v>4</v>
      </c>
      <c r="C93" s="18"/>
      <c r="D93" s="19" t="s">
        <v>5</v>
      </c>
      <c r="E93" s="18" t="s">
        <v>29</v>
      </c>
      <c r="F93" s="18"/>
      <c r="G93" s="18"/>
      <c r="H93" s="20"/>
      <c r="I93" s="19" t="s">
        <v>6</v>
      </c>
      <c r="J93" s="83"/>
      <c r="K93" s="82"/>
    </row>
    <row r="94" spans="1:12" ht="15" customHeight="1" x14ac:dyDescent="0.25">
      <c r="B94" s="21" t="s">
        <v>52</v>
      </c>
      <c r="C94" s="78" t="str">
        <f>$D$18</f>
        <v>€</v>
      </c>
      <c r="D94" s="68">
        <v>0</v>
      </c>
      <c r="E94" s="37">
        <v>0</v>
      </c>
      <c r="F94" s="37"/>
      <c r="G94" s="37"/>
      <c r="H94" s="37" t="str">
        <f>$D$18</f>
        <v>€</v>
      </c>
      <c r="I94" s="4">
        <f>D94*E94</f>
        <v>0</v>
      </c>
      <c r="J94" s="21" t="s">
        <v>7</v>
      </c>
      <c r="K94" s="22"/>
    </row>
    <row r="95" spans="1:12" ht="15" customHeight="1" x14ac:dyDescent="0.25">
      <c r="B95" s="18" t="s">
        <v>64</v>
      </c>
      <c r="C95" s="18"/>
      <c r="D95" s="4"/>
      <c r="E95" s="83"/>
      <c r="F95" s="83"/>
      <c r="G95" s="83"/>
      <c r="H95" s="78"/>
      <c r="I95" s="4"/>
      <c r="J95" s="78"/>
      <c r="K95" s="82"/>
    </row>
    <row r="96" spans="1:12" ht="15" customHeight="1" x14ac:dyDescent="0.25">
      <c r="B96" s="21" t="s">
        <v>52</v>
      </c>
      <c r="C96" s="78" t="str">
        <f>$D$18</f>
        <v>€</v>
      </c>
      <c r="D96" s="68">
        <v>0</v>
      </c>
      <c r="E96" s="37">
        <v>0</v>
      </c>
      <c r="F96" s="37"/>
      <c r="G96" s="37"/>
      <c r="H96" s="37" t="str">
        <f>$D$18</f>
        <v>€</v>
      </c>
      <c r="I96" s="4">
        <f>D96*E96</f>
        <v>0</v>
      </c>
      <c r="J96" s="21" t="s">
        <v>7</v>
      </c>
      <c r="K96" s="22"/>
    </row>
    <row r="97" spans="2:11" ht="15" customHeight="1" x14ac:dyDescent="0.25">
      <c r="B97" s="18" t="s">
        <v>8</v>
      </c>
      <c r="C97" s="18"/>
      <c r="D97" s="19"/>
      <c r="E97" s="18"/>
      <c r="F97" s="78"/>
      <c r="G97" s="78"/>
      <c r="H97" s="78"/>
      <c r="I97" s="19" t="s">
        <v>6</v>
      </c>
      <c r="J97" s="83"/>
      <c r="K97" s="23"/>
    </row>
    <row r="98" spans="2:11" ht="15" customHeight="1" x14ac:dyDescent="0.25">
      <c r="B98" s="21" t="s">
        <v>9</v>
      </c>
      <c r="C98" s="78" t="str">
        <f>$D$18</f>
        <v>€</v>
      </c>
      <c r="D98" s="68">
        <v>0</v>
      </c>
      <c r="E98" s="37">
        <v>0</v>
      </c>
      <c r="F98" s="37"/>
      <c r="G98" s="37"/>
      <c r="H98" s="37" t="str">
        <f>$D$18</f>
        <v>€</v>
      </c>
      <c r="I98" s="4">
        <f>D98*E98</f>
        <v>0</v>
      </c>
      <c r="J98" s="21" t="s">
        <v>7</v>
      </c>
      <c r="K98" s="22"/>
    </row>
    <row r="99" spans="2:11" ht="15" customHeight="1" x14ac:dyDescent="0.25">
      <c r="B99" s="70"/>
      <c r="C99" s="70"/>
      <c r="D99" s="2"/>
      <c r="E99" s="3"/>
      <c r="F99" s="3"/>
      <c r="G99" s="3"/>
      <c r="H99" s="73"/>
      <c r="I99" s="4"/>
      <c r="J99" s="3"/>
      <c r="K99" s="74"/>
    </row>
    <row r="100" spans="2:11" s="135" customFormat="1" ht="17.45" customHeight="1" x14ac:dyDescent="0.25">
      <c r="B100" s="129" t="s">
        <v>111</v>
      </c>
      <c r="C100" s="129"/>
      <c r="D100" s="132"/>
      <c r="E100" s="129"/>
      <c r="F100" s="129"/>
      <c r="G100" s="129"/>
      <c r="H100" s="129" t="str">
        <f>$D$18</f>
        <v>€</v>
      </c>
      <c r="I100" s="65">
        <f>SUM(I91:I99)</f>
        <v>0</v>
      </c>
      <c r="J100" s="129"/>
      <c r="K100" s="131"/>
    </row>
    <row r="101" spans="2:11" ht="15" customHeight="1" x14ac:dyDescent="0.25">
      <c r="B101" s="18"/>
      <c r="C101" s="18"/>
      <c r="D101" s="4"/>
      <c r="E101" s="83"/>
      <c r="F101" s="83"/>
      <c r="G101" s="83"/>
      <c r="H101" s="78"/>
      <c r="I101" s="19"/>
      <c r="J101" s="83"/>
      <c r="K101" s="82"/>
    </row>
    <row r="102" spans="2:11" s="122" customFormat="1" ht="17.45" customHeight="1" x14ac:dyDescent="0.3">
      <c r="B102" s="127" t="s">
        <v>71</v>
      </c>
      <c r="C102" s="127"/>
      <c r="D102" s="126"/>
      <c r="E102" s="127"/>
      <c r="F102" s="127"/>
      <c r="G102" s="127"/>
      <c r="H102" s="152"/>
      <c r="I102" s="126" t="s">
        <v>2</v>
      </c>
      <c r="J102" s="127" t="s">
        <v>3</v>
      </c>
      <c r="K102" s="153"/>
    </row>
    <row r="103" spans="2:11" ht="15" hidden="1" customHeight="1" x14ac:dyDescent="0.25">
      <c r="B103" s="70"/>
      <c r="C103" s="70"/>
      <c r="D103" s="2"/>
      <c r="E103" s="3"/>
      <c r="F103" s="3"/>
      <c r="G103" s="3"/>
      <c r="H103" s="73"/>
      <c r="I103" s="4"/>
      <c r="J103" s="3"/>
      <c r="K103" s="74"/>
    </row>
    <row r="104" spans="2:11" ht="15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18" t="s">
        <v>10</v>
      </c>
      <c r="C105" s="18"/>
      <c r="D105" s="4"/>
      <c r="E105" s="83"/>
      <c r="F105" s="83"/>
      <c r="G105" s="83"/>
      <c r="H105" s="78"/>
      <c r="I105" s="4"/>
      <c r="J105" s="78"/>
      <c r="K105" s="82"/>
    </row>
    <row r="106" spans="2:11" ht="15" customHeight="1" x14ac:dyDescent="0.25">
      <c r="B106" s="21" t="s">
        <v>11</v>
      </c>
      <c r="C106" s="78"/>
      <c r="D106" s="4"/>
      <c r="E106" s="83"/>
      <c r="F106" s="83"/>
      <c r="G106" s="83"/>
      <c r="H106" s="78" t="str">
        <f>$D$18</f>
        <v>€</v>
      </c>
      <c r="I106" s="68">
        <v>0</v>
      </c>
      <c r="J106" s="21" t="s">
        <v>12</v>
      </c>
      <c r="K106" s="82"/>
    </row>
    <row r="107" spans="2:11" ht="15" customHeight="1" x14ac:dyDescent="0.25">
      <c r="B107" s="18" t="s">
        <v>18</v>
      </c>
      <c r="C107" s="18"/>
      <c r="D107" s="19"/>
      <c r="E107" s="18"/>
      <c r="F107" s="18"/>
      <c r="G107" s="18"/>
      <c r="H107" s="20"/>
      <c r="I107" s="19"/>
      <c r="J107" s="78"/>
      <c r="K107" s="82"/>
    </row>
    <row r="108" spans="2:11" ht="15" customHeight="1" x14ac:dyDescent="0.25">
      <c r="B108" s="21" t="s">
        <v>104</v>
      </c>
      <c r="C108" s="78"/>
      <c r="D108" s="68"/>
      <c r="E108" s="37"/>
      <c r="F108" s="37"/>
      <c r="G108" s="37"/>
      <c r="H108" s="37" t="str">
        <f>$D$18</f>
        <v>€</v>
      </c>
      <c r="I108" s="68">
        <f>D108*E108*F108</f>
        <v>0</v>
      </c>
      <c r="J108" s="21" t="s">
        <v>85</v>
      </c>
      <c r="K108" s="22"/>
    </row>
    <row r="109" spans="2:11" ht="15" customHeight="1" x14ac:dyDescent="0.25">
      <c r="B109" s="18" t="s">
        <v>15</v>
      </c>
      <c r="C109" s="18"/>
      <c r="D109" s="68"/>
      <c r="E109" s="78"/>
      <c r="F109" s="83"/>
      <c r="G109" s="83"/>
      <c r="H109" s="78"/>
      <c r="I109" s="68"/>
      <c r="J109" s="3"/>
      <c r="K109" s="82"/>
    </row>
    <row r="110" spans="2:11" ht="15" customHeight="1" x14ac:dyDescent="0.25">
      <c r="B110" s="21" t="s">
        <v>48</v>
      </c>
      <c r="C110" s="78"/>
      <c r="D110" s="68"/>
      <c r="E110" s="78"/>
      <c r="F110" s="83"/>
      <c r="G110" s="83"/>
      <c r="H110" s="78" t="str">
        <f>$D$18</f>
        <v>€</v>
      </c>
      <c r="I110" s="68">
        <v>0</v>
      </c>
      <c r="J110" s="21" t="s">
        <v>84</v>
      </c>
      <c r="K110" s="82"/>
    </row>
    <row r="111" spans="2:11" ht="15" customHeight="1" x14ac:dyDescent="0.25">
      <c r="B111" s="21" t="s">
        <v>53</v>
      </c>
      <c r="C111" s="78"/>
      <c r="D111" s="68"/>
      <c r="E111" s="78"/>
      <c r="F111" s="83"/>
      <c r="G111" s="83"/>
      <c r="H111" s="78" t="str">
        <f>$D$18</f>
        <v>€</v>
      </c>
      <c r="I111" s="68">
        <v>0</v>
      </c>
      <c r="J111" s="21" t="s">
        <v>83</v>
      </c>
      <c r="K111" s="82"/>
    </row>
    <row r="112" spans="2:11" ht="15" customHeight="1" x14ac:dyDescent="0.25">
      <c r="B112" s="21" t="s">
        <v>82</v>
      </c>
      <c r="C112" s="78"/>
      <c r="D112" s="68"/>
      <c r="E112" s="37"/>
      <c r="F112" s="37"/>
      <c r="G112" s="37"/>
      <c r="H112" s="37" t="str">
        <f>$D$18</f>
        <v>€</v>
      </c>
      <c r="I112" s="68">
        <v>0</v>
      </c>
      <c r="J112" s="21" t="s">
        <v>16</v>
      </c>
      <c r="K112" s="22"/>
    </row>
    <row r="113" spans="2:11" ht="15" customHeight="1" x14ac:dyDescent="0.25">
      <c r="B113" s="70"/>
      <c r="C113" s="70"/>
      <c r="D113" s="2"/>
      <c r="E113" s="3"/>
      <c r="F113" s="3"/>
      <c r="G113" s="3"/>
      <c r="H113" s="73"/>
      <c r="I113" s="4"/>
      <c r="J113" s="3"/>
      <c r="K113" s="74"/>
    </row>
    <row r="114" spans="2:11" s="135" customFormat="1" ht="17.45" customHeight="1" x14ac:dyDescent="0.25">
      <c r="B114" s="129" t="s">
        <v>112</v>
      </c>
      <c r="C114" s="129"/>
      <c r="D114" s="132"/>
      <c r="E114" s="129"/>
      <c r="F114" s="129"/>
      <c r="G114" s="129"/>
      <c r="H114" s="129" t="str">
        <f>$D$18</f>
        <v>€</v>
      </c>
      <c r="I114" s="65">
        <f>SUM(I103:I113)</f>
        <v>0</v>
      </c>
      <c r="J114" s="129"/>
      <c r="K114" s="131"/>
    </row>
    <row r="115" spans="2:11" ht="15" customHeight="1" x14ac:dyDescent="0.25">
      <c r="B115" s="18"/>
      <c r="C115" s="18"/>
      <c r="D115" s="4"/>
      <c r="E115" s="83"/>
      <c r="F115" s="83"/>
      <c r="G115" s="83"/>
      <c r="H115" s="78"/>
      <c r="I115" s="19"/>
      <c r="J115" s="83"/>
      <c r="K115" s="82"/>
    </row>
    <row r="116" spans="2:11" s="122" customFormat="1" ht="17.25" customHeight="1" x14ac:dyDescent="0.3">
      <c r="B116" s="127" t="s">
        <v>62</v>
      </c>
      <c r="C116" s="127"/>
      <c r="D116" s="126"/>
      <c r="E116" s="127"/>
      <c r="F116" s="127"/>
      <c r="G116" s="127"/>
      <c r="H116" s="152"/>
      <c r="I116" s="126" t="s">
        <v>2</v>
      </c>
      <c r="J116" s="127" t="s">
        <v>3</v>
      </c>
      <c r="K116" s="153"/>
    </row>
    <row r="117" spans="2:11" ht="15" hidden="1" customHeight="1" x14ac:dyDescent="0.25">
      <c r="B117" s="70"/>
      <c r="C117" s="70"/>
      <c r="D117" s="2"/>
      <c r="E117" s="3"/>
      <c r="F117" s="3"/>
      <c r="G117" s="3"/>
      <c r="H117" s="73"/>
      <c r="I117" s="4"/>
      <c r="J117" s="3"/>
      <c r="K117" s="74"/>
    </row>
    <row r="118" spans="2:11" ht="15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21" t="s">
        <v>73</v>
      </c>
      <c r="C119" s="18"/>
      <c r="D119" s="4"/>
      <c r="E119" s="83"/>
      <c r="F119" s="83"/>
      <c r="G119" s="83"/>
      <c r="H119" s="78" t="str">
        <f>$D$18</f>
        <v>€</v>
      </c>
      <c r="I119" s="68">
        <v>0</v>
      </c>
      <c r="J119" s="21" t="s">
        <v>74</v>
      </c>
      <c r="K119" s="82"/>
    </row>
    <row r="120" spans="2:11" ht="15" customHeight="1" x14ac:dyDescent="0.25">
      <c r="B120" s="70"/>
      <c r="C120" s="70"/>
      <c r="D120" s="2"/>
      <c r="E120" s="3"/>
      <c r="F120" s="3"/>
      <c r="G120" s="3"/>
      <c r="H120" s="73"/>
      <c r="I120" s="4"/>
      <c r="J120" s="3"/>
      <c r="K120" s="74"/>
    </row>
    <row r="121" spans="2:11" s="135" customFormat="1" ht="17.45" customHeight="1" x14ac:dyDescent="0.25">
      <c r="B121" s="129" t="s">
        <v>113</v>
      </c>
      <c r="C121" s="129"/>
      <c r="D121" s="132"/>
      <c r="E121" s="129"/>
      <c r="F121" s="129"/>
      <c r="G121" s="129"/>
      <c r="H121" s="129" t="str">
        <f>$D$18</f>
        <v>€</v>
      </c>
      <c r="I121" s="65">
        <f>SUM(I117:I120)</f>
        <v>0</v>
      </c>
      <c r="J121" s="129"/>
      <c r="K121" s="131"/>
    </row>
    <row r="122" spans="2:11" ht="15" customHeight="1" x14ac:dyDescent="0.25">
      <c r="B122" s="18"/>
      <c r="C122" s="18"/>
      <c r="D122" s="4"/>
      <c r="E122" s="83"/>
      <c r="F122" s="83"/>
      <c r="G122" s="83"/>
      <c r="H122" s="78"/>
      <c r="I122" s="19"/>
      <c r="J122" s="83"/>
      <c r="K122" s="82"/>
    </row>
    <row r="123" spans="2:11" s="122" customFormat="1" ht="17.45" customHeight="1" x14ac:dyDescent="0.3">
      <c r="B123" s="127" t="s">
        <v>75</v>
      </c>
      <c r="C123" s="127"/>
      <c r="D123" s="126"/>
      <c r="E123" s="127"/>
      <c r="F123" s="127"/>
      <c r="G123" s="127"/>
      <c r="H123" s="152"/>
      <c r="I123" s="126" t="s">
        <v>2</v>
      </c>
      <c r="J123" s="127" t="s">
        <v>3</v>
      </c>
      <c r="K123" s="153"/>
    </row>
    <row r="124" spans="2:11" ht="15" hidden="1" customHeight="1" x14ac:dyDescent="0.25">
      <c r="B124" s="70"/>
      <c r="C124" s="70"/>
      <c r="D124" s="2"/>
      <c r="E124" s="3"/>
      <c r="F124" s="3"/>
      <c r="G124" s="3"/>
      <c r="H124" s="73"/>
      <c r="I124" s="4"/>
      <c r="J124" s="3"/>
      <c r="K124" s="74"/>
    </row>
    <row r="125" spans="2:11" ht="15" customHeight="1" x14ac:dyDescent="0.25">
      <c r="B125" s="18" t="s">
        <v>76</v>
      </c>
      <c r="C125" s="18"/>
      <c r="D125" s="68"/>
      <c r="E125" s="78"/>
      <c r="F125" s="83"/>
      <c r="G125" s="83"/>
      <c r="H125" s="78"/>
      <c r="I125" s="68"/>
      <c r="J125" s="21"/>
      <c r="K125" s="82"/>
    </row>
    <row r="126" spans="2:11" ht="15" customHeight="1" x14ac:dyDescent="0.25">
      <c r="B126" s="18" t="s">
        <v>63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21" t="s">
        <v>86</v>
      </c>
      <c r="C127" s="78"/>
      <c r="D127" s="68"/>
      <c r="E127" s="78"/>
      <c r="F127" s="83"/>
      <c r="G127" s="83"/>
      <c r="H127" s="78" t="str">
        <f>$D$18</f>
        <v>€</v>
      </c>
      <c r="I127" s="68">
        <v>0</v>
      </c>
      <c r="J127" s="21" t="s">
        <v>17</v>
      </c>
      <c r="K127" s="82"/>
    </row>
    <row r="128" spans="2:11" ht="15" customHeight="1" x14ac:dyDescent="0.25">
      <c r="B128" s="21" t="s">
        <v>19</v>
      </c>
      <c r="C128" s="78"/>
      <c r="D128" s="68"/>
      <c r="E128" s="78"/>
      <c r="F128" s="83"/>
      <c r="G128" s="83"/>
      <c r="H128" s="78" t="str">
        <f>$D$18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70"/>
      <c r="C129" s="70"/>
      <c r="D129" s="2"/>
      <c r="E129" s="3"/>
      <c r="F129" s="3"/>
      <c r="G129" s="3"/>
      <c r="H129" s="73"/>
      <c r="I129" s="4"/>
      <c r="J129" s="3"/>
      <c r="K129" s="74"/>
    </row>
    <row r="130" spans="1:12" s="135" customFormat="1" ht="17.45" customHeight="1" x14ac:dyDescent="0.25">
      <c r="B130" s="129" t="s">
        <v>114</v>
      </c>
      <c r="C130" s="129"/>
      <c r="D130" s="132"/>
      <c r="E130" s="129"/>
      <c r="F130" s="129"/>
      <c r="G130" s="129"/>
      <c r="H130" s="129" t="str">
        <f>$D$18</f>
        <v>€</v>
      </c>
      <c r="I130" s="65">
        <f>SUM(I124:I129)</f>
        <v>0</v>
      </c>
      <c r="J130" s="154"/>
      <c r="K130" s="131"/>
    </row>
    <row r="131" spans="1:12" ht="15" customHeight="1" x14ac:dyDescent="0.25">
      <c r="B131" s="83"/>
      <c r="C131" s="83"/>
      <c r="D131" s="19"/>
      <c r="E131" s="18"/>
      <c r="F131" s="83"/>
      <c r="G131" s="83"/>
      <c r="H131" s="78"/>
      <c r="I131" s="84"/>
      <c r="J131" s="83"/>
      <c r="K131" s="82"/>
    </row>
    <row r="132" spans="1:12" s="122" customFormat="1" ht="17.45" customHeight="1" x14ac:dyDescent="0.3">
      <c r="B132" s="127" t="s">
        <v>72</v>
      </c>
      <c r="C132" s="127"/>
      <c r="D132" s="126"/>
      <c r="E132" s="127"/>
      <c r="F132" s="127"/>
      <c r="G132" s="127"/>
      <c r="H132" s="152"/>
      <c r="I132" s="126" t="s">
        <v>2</v>
      </c>
      <c r="J132" s="127" t="s">
        <v>3</v>
      </c>
      <c r="K132" s="153"/>
    </row>
    <row r="133" spans="1:12" ht="15" hidden="1" customHeight="1" x14ac:dyDescent="0.25">
      <c r="B133" s="18" t="s">
        <v>76</v>
      </c>
      <c r="C133" s="18"/>
      <c r="D133" s="68"/>
      <c r="E133" s="78"/>
      <c r="F133" s="83"/>
      <c r="G133" s="83"/>
      <c r="H133" s="78"/>
      <c r="I133" s="68"/>
      <c r="J133" s="21"/>
      <c r="K133" s="82"/>
    </row>
    <row r="134" spans="1:12" ht="15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21" t="s">
        <v>13</v>
      </c>
      <c r="C135" s="78"/>
      <c r="D135" s="4"/>
      <c r="E135" s="83"/>
      <c r="F135" s="83"/>
      <c r="G135" s="18"/>
      <c r="H135" s="78" t="str">
        <f>$D$18</f>
        <v>€</v>
      </c>
      <c r="I135" s="68">
        <v>0</v>
      </c>
      <c r="J135" s="21" t="s">
        <v>14</v>
      </c>
      <c r="K135" s="82"/>
    </row>
    <row r="136" spans="1:12" ht="15" customHeight="1" x14ac:dyDescent="0.25">
      <c r="B136" s="18" t="s">
        <v>76</v>
      </c>
      <c r="C136" s="18"/>
      <c r="D136" s="68"/>
      <c r="E136" s="78"/>
      <c r="F136" s="83"/>
      <c r="G136" s="83"/>
      <c r="H136" s="78"/>
      <c r="I136" s="68"/>
      <c r="J136" s="21"/>
      <c r="K136" s="82"/>
    </row>
    <row r="137" spans="1:12" s="135" customFormat="1" ht="17.45" customHeight="1" x14ac:dyDescent="0.25">
      <c r="B137" s="129" t="str">
        <f>"Totale Materiële investeringen (maximaal "&amp;Voorwaarden!$C$12&amp;" van de totale projectkosten)"</f>
        <v>Totale Materiële investeringen (maximaal 10% van de totale projectkosten)</v>
      </c>
      <c r="C137" s="129"/>
      <c r="D137" s="132"/>
      <c r="E137" s="129"/>
      <c r="F137" s="129"/>
      <c r="G137" s="155" t="str">
        <f>IF($I$137&gt;0,Voorwaarden!$F$7,"")</f>
        <v/>
      </c>
      <c r="H137" s="129" t="str">
        <f>$D$18</f>
        <v>€</v>
      </c>
      <c r="I137" s="65">
        <f>SUM(I133:I135)</f>
        <v>0</v>
      </c>
      <c r="J137" s="129" t="str">
        <f>IF(Voorwaarden!$E$12,"Let op; je materiële investeringen mogen niet meer zijn dan "&amp;Voorwaarden!$C$12&amp;" van je totale projectkosten.","")</f>
        <v/>
      </c>
      <c r="K137" s="131"/>
    </row>
    <row r="138" spans="1:12" ht="15" customHeight="1" x14ac:dyDescent="0.25">
      <c r="B138" s="18"/>
      <c r="C138" s="18"/>
      <c r="D138" s="4"/>
      <c r="E138" s="83"/>
      <c r="F138" s="83"/>
      <c r="G138" s="83"/>
      <c r="H138" s="78"/>
      <c r="I138" s="19"/>
      <c r="J138" s="83"/>
      <c r="K138" s="82"/>
    </row>
    <row r="139" spans="1:12" s="135" customFormat="1" ht="24.95" customHeight="1" x14ac:dyDescent="0.25">
      <c r="A139" s="133"/>
      <c r="B139" s="156" t="s">
        <v>115</v>
      </c>
      <c r="C139" s="156"/>
      <c r="D139" s="158"/>
      <c r="E139" s="156"/>
      <c r="F139" s="156"/>
      <c r="G139" s="156"/>
      <c r="H139" s="156" t="str">
        <f>$D$18</f>
        <v>€</v>
      </c>
      <c r="I139" s="100">
        <f>ROUND(SUM(I100,I114,I130),0)</f>
        <v>0</v>
      </c>
      <c r="J139" s="156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139" s="157"/>
      <c r="L139" s="133"/>
    </row>
    <row r="140" spans="1:12" ht="15" customHeight="1" x14ac:dyDescent="0.35">
      <c r="B140" s="24"/>
      <c r="C140" s="25"/>
      <c r="D140" s="26"/>
      <c r="E140" s="24"/>
      <c r="F140" s="27"/>
      <c r="G140" s="27"/>
      <c r="H140" s="28"/>
      <c r="I140" s="29"/>
      <c r="J140" s="27"/>
    </row>
    <row r="141" spans="1:12" ht="15" customHeight="1" x14ac:dyDescent="0.35">
      <c r="B141" s="24"/>
      <c r="C141" s="25"/>
      <c r="D141" s="26"/>
      <c r="E141" s="24"/>
      <c r="F141" s="27"/>
      <c r="G141" s="27"/>
      <c r="H141" s="28"/>
      <c r="I141" s="29"/>
      <c r="J141" s="27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</sheetData>
  <sheetProtection sheet="1" objects="1" scenarios="1" insertRows="0" deleteRows="0"/>
  <conditionalFormatting sqref="I84 I139">
    <cfRule type="expression" dxfId="0" priority="3">
      <formula>$I$139-$I$84&lt;&gt;0</formula>
    </cfRule>
  </conditionalFormatting>
  <hyperlinks>
    <hyperlink ref="B90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6:H37 H30 H24 J24 H43:H44 H52:H53 H62 C64:C65 H64:H65 I64:I65 H70 H72:H73 I72:I73 C72:C73 C79:C80 H77 H79:H80 I79:I80 C94:I99 H106:I112 H119:I119 H127:I128 H135:I135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D85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G137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D15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D18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125</v>
      </c>
    </row>
    <row r="3" spans="1:7" x14ac:dyDescent="0.25">
      <c r="A3" s="42" t="s">
        <v>96</v>
      </c>
      <c r="C3" s="105" t="s">
        <v>127</v>
      </c>
    </row>
    <row r="4" spans="1:7" x14ac:dyDescent="0.25">
      <c r="A4" s="42" t="s">
        <v>123</v>
      </c>
      <c r="C4" s="105" t="s">
        <v>126</v>
      </c>
    </row>
    <row r="5" spans="1:7" x14ac:dyDescent="0.25">
      <c r="A5" s="42" t="s">
        <v>34</v>
      </c>
      <c r="C5" s="51">
        <v>25001</v>
      </c>
      <c r="E5" s="42" t="b">
        <f>Begroting!$I$24&gt;$C$5</f>
        <v>0</v>
      </c>
      <c r="F5" s="42">
        <f>Begroting!I23</f>
        <v>0</v>
      </c>
    </row>
    <row r="6" spans="1:7" x14ac:dyDescent="0.25">
      <c r="A6" s="42" t="s">
        <v>49</v>
      </c>
      <c r="C6" s="51">
        <v>50000</v>
      </c>
      <c r="E6" s="42" t="b">
        <f>AND(Begroting!$I$24&lt;$C$6,Begroting!$I$24&lt;&gt;0)</f>
        <v>0</v>
      </c>
      <c r="F6" s="42">
        <f>Begroting!I24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AND(Begroting!$D$15=$C$21,$F$7&gt;$C$7,Begroting!$I$137&gt;0)</f>
        <v>0</v>
      </c>
      <c r="F7" s="66" t="str">
        <f>IFERROR(Begroting!$I$137/Begroting!$I$139,"")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AND(Begroting!$D$15=$D$21,$F$7&gt;$C$8,Begroting!$I$137&gt;0)</f>
        <v>0</v>
      </c>
      <c r="F8" s="66" t="str">
        <f>IFERROR(Begroting!$I$137/Begroting!$I$139,"")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AND(Begroting!$D$15=$C$21,Begroting!$D$85&gt;$C$9)</f>
        <v>0</v>
      </c>
      <c r="F9" s="45">
        <f>Begroting!D85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AND(Begroting!$D$15=$D$21,Begroting!$D$85&gt;$C$10)</f>
        <v>0</v>
      </c>
      <c r="F10" s="103">
        <f>Begroting!D85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IF(Begroting!$D$15="Europees Nederland",C7,C8) * 100 &amp; "%"</f>
        <v>10%</v>
      </c>
      <c r="D12" s="49"/>
      <c r="E12" s="49" t="b">
        <f>F12&gt;Voorwaarden!C12</f>
        <v>0</v>
      </c>
      <c r="F12" s="67">
        <f>Begroting!I137</f>
        <v>0</v>
      </c>
      <c r="G12" s="49"/>
    </row>
    <row r="13" spans="1:7" x14ac:dyDescent="0.25">
      <c r="A13" s="49" t="s">
        <v>90</v>
      </c>
      <c r="B13" s="49"/>
      <c r="C13" s="49" t="str">
        <f>IF(Begroting!$D$15="Europees Nederland",C9,C10) * 100 &amp; "%"</f>
        <v>80%</v>
      </c>
      <c r="D13" s="49"/>
      <c r="E13" s="49" t="b">
        <f>F13&gt;C13</f>
        <v>0</v>
      </c>
      <c r="F13" s="53">
        <f>Begroting!D144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OR(Begroting!$I$24&gt;$C$5,AND(Begroting!$I$24&lt;$C$6,Begroting!$I$24&lt;&gt;0))</f>
        <v>0</v>
      </c>
      <c r="F14" s="67">
        <f>Begroting!$I$23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AND(Begroting!I84&lt;&gt;Begroting!I139,Begroting!I84&lt;&gt;0,Begroting!I139&lt;&gt;0)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124</v>
      </c>
    </row>
    <row r="29" spans="1:6" x14ac:dyDescent="0.25">
      <c r="A29" s="163">
        <v>45989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9047da42753b802040322425d95d57a1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6eca89a418530e37981854d5fc1bcf85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3c5368e-697d-4da1-9fa1-2b9633228fd9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A70DDC-99A1-4C6D-951F-677D130F0548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2025-12-01T08:08:41Z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</Properties>
</file>